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tfinanucsm\"/>
    </mc:Choice>
  </mc:AlternateContent>
  <xr:revisionPtr revIDLastSave="0" documentId="13_ncr:1_{C6CFF209-563A-4CD3-A7BD-83C52BC6AA84}" xr6:coauthVersionLast="47" xr6:coauthVersionMax="47" xr10:uidLastSave="{00000000-0000-0000-0000-000000000000}"/>
  <bookViews>
    <workbookView xWindow="-108" yWindow="-108" windowWidth="23256" windowHeight="12456" firstSheet="3" activeTab="5" xr2:uid="{FE7FD177-E08A-49C9-BC0F-3E92F1DCED51}"/>
  </bookViews>
  <sheets>
    <sheet name="SOLUCION PROBLEMA 1" sheetId="1" r:id="rId1"/>
    <sheet name="SOLUCION PROBLEMA 2" sheetId="2" r:id="rId2"/>
    <sheet name="SOLUCION PROBLEMA 3" sheetId="3" r:id="rId3"/>
    <sheet name="SOLUCION 4 PROBLEMA DEL MEDICO" sheetId="5" r:id="rId4"/>
    <sheet name="SOLUCION PROBLEMA 5" sheetId="6" r:id="rId5"/>
    <sheet name="SOLUCION PROBLEMA 6" sheetId="7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5" l="1"/>
  <c r="F12" i="7"/>
  <c r="F10" i="7"/>
  <c r="F9" i="7"/>
  <c r="F8" i="7"/>
  <c r="F7" i="7"/>
  <c r="F6" i="7"/>
  <c r="F11" i="6"/>
  <c r="F10" i="6"/>
  <c r="F9" i="6"/>
  <c r="F8" i="6"/>
  <c r="F7" i="6"/>
  <c r="F6" i="6"/>
  <c r="G13" i="5"/>
  <c r="G11" i="5"/>
  <c r="G10" i="5"/>
  <c r="G8" i="5"/>
  <c r="G9" i="5"/>
  <c r="E5" i="3"/>
  <c r="E15" i="2"/>
  <c r="E13" i="2"/>
  <c r="E11" i="2"/>
  <c r="G9" i="1"/>
  <c r="F13" i="6" l="1"/>
</calcChain>
</file>

<file path=xl/sharedStrings.xml><?xml version="1.0" encoding="utf-8"?>
<sst xmlns="http://schemas.openxmlformats.org/spreadsheetml/2006/main" count="17" uniqueCount="17">
  <si>
    <t>Cuánto necesito invertir a cambio de una tasa de interés del 4,3% trimestral para alcanzar en 2 años $2.000.000 CLP?</t>
  </si>
  <si>
    <t xml:space="preserve"> C* (1+i) ^{ n</t>
  </si>
  <si>
    <t>c =</t>
  </si>
  <si>
    <t>Si hace un año (12 meses) deposité $500.000 CLP a plazo y a día de hoy el saldo en el depósito es de $750.000 CLP. ¿Cuál es la tasa de interés mensual que aplica el banco?</t>
  </si>
  <si>
    <t xml:space="preserve"> 500000*(1+i)^(12) = 750 000</t>
  </si>
  <si>
    <t>(1+i) ^(12) =</t>
  </si>
  <si>
    <t>1+ i =</t>
  </si>
  <si>
    <t>i =</t>
  </si>
  <si>
    <t>Problema 3</t>
  </si>
  <si>
    <t>Si se desea tener un ahorro de 150,000 lempiras dentro de dos años y medio, ¿cuánto se debe depositar en una cuenta que paga el 6 % de interés anual capitalizable.</t>
  </si>
  <si>
    <t xml:space="preserve">c= </t>
  </si>
  <si>
    <t>Un médico desea adquirir una nueva máquina para su consultorio, el valor de la inversión es de dos millones de lempiras. Luego de hacer las proyecciones, estima que, gracias a las nuevas consultas que tendrá como consecuencia de la máquina, recibirá: 468,000 lempiras el primer año; 514,000 el segundo año; 617,000 el tercer año; 755,000 el cuarto año, y 910,000 el quinto año. Si la tasa de rendimiento esperada por el doctor es del 18 % ¿es conveniente adquirir la máquina?</t>
  </si>
  <si>
    <t>inversion</t>
  </si>
  <si>
    <t>2 000 000</t>
  </si>
  <si>
    <t>Una inversión ofrece flujos de efectivo del primer al tercer año de operaciones por 500,000 lempiras, el cuarto año por 600,000, el quinto año por 710,000 y sexto año por L900,000. Con lo anterior, estime el valor actual de los flujos de efectivo si la tasa de rendimiento esperada es del 21 %.</t>
  </si>
  <si>
    <t>1,877.374.73 lempir</t>
  </si>
  <si>
    <t>Se va a considerar que el proyecto A tiene un valor de inversión inicial de $1,000 y que los FNE durante los próximos cinco periodos son los siguientes Año 1: 200 Año 2: 300 Año 3: 300 Año 4: 200 Año 5: 500 Para desarrollar la evaluación de estos proyectos se estima una tasa de descuento o tasa de oportunidad del 15% anual. ¿Cuál es el valor presente de los flujos? ¿Es favorable el proyecto? Justifique su respuesta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</si>
</sst>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/&quot;\ #,##0.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justify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2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4A733-B187-4B6A-88DF-431BEB8F606F}">
  <dimension ref="C5:G9"/>
  <sheetViews>
    <sheetView workbookViewId="0">
      <selection activeCell="G9" sqref="G9"/>
    </sheetView>
  </sheetViews>
  <sheetFormatPr baseColWidth="10" defaultRowHeight="14.4" x14ac:dyDescent="0.3"/>
  <cols>
    <col min="3" max="3" width="37.21875" customWidth="1"/>
    <col min="7" max="7" width="13.5546875" bestFit="1" customWidth="1"/>
  </cols>
  <sheetData>
    <row r="5" spans="3:7" ht="62.4" x14ac:dyDescent="0.3">
      <c r="C5" s="1" t="s">
        <v>0</v>
      </c>
    </row>
    <row r="9" spans="3:7" x14ac:dyDescent="0.3">
      <c r="D9" t="s">
        <v>1</v>
      </c>
      <c r="F9" t="s">
        <v>2</v>
      </c>
      <c r="G9" s="2">
        <f>2000000/((1+0.043)^8)</f>
        <v>1428089.8361543743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52185-9940-4FD1-8829-15A4A41EF5D7}">
  <dimension ref="C5:E15"/>
  <sheetViews>
    <sheetView topLeftCell="A6" workbookViewId="0">
      <selection activeCell="F13" sqref="F13"/>
    </sheetView>
  </sheetViews>
  <sheetFormatPr baseColWidth="10" defaultRowHeight="14.4" x14ac:dyDescent="0.3"/>
  <cols>
    <col min="3" max="3" width="46.88671875" customWidth="1"/>
  </cols>
  <sheetData>
    <row r="5" spans="3:5" ht="62.4" x14ac:dyDescent="0.3">
      <c r="C5" s="1" t="s">
        <v>3</v>
      </c>
    </row>
    <row r="9" spans="3:5" x14ac:dyDescent="0.3">
      <c r="D9" t="s">
        <v>4</v>
      </c>
    </row>
    <row r="11" spans="3:5" x14ac:dyDescent="0.3">
      <c r="D11" t="s">
        <v>5</v>
      </c>
      <c r="E11">
        <f>750000/500000</f>
        <v>1.5</v>
      </c>
    </row>
    <row r="13" spans="3:5" x14ac:dyDescent="0.3">
      <c r="D13" t="s">
        <v>6</v>
      </c>
      <c r="E13">
        <f>+(1.5)^(1/12)</f>
        <v>1.0343660831319166</v>
      </c>
    </row>
    <row r="15" spans="3:5" x14ac:dyDescent="0.3">
      <c r="D15" t="s">
        <v>7</v>
      </c>
      <c r="E15">
        <f>+E13-1</f>
        <v>3.436608313191658E-2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2A8F1-F25F-4C4D-AE09-CF5541E04826}">
  <dimension ref="C3:E5"/>
  <sheetViews>
    <sheetView workbookViewId="0">
      <selection activeCell="E6" sqref="E6"/>
    </sheetView>
  </sheetViews>
  <sheetFormatPr baseColWidth="10" defaultRowHeight="14.4" x14ac:dyDescent="0.3"/>
  <cols>
    <col min="3" max="3" width="62.6640625" customWidth="1"/>
    <col min="5" max="5" width="12.109375" bestFit="1" customWidth="1"/>
  </cols>
  <sheetData>
    <row r="3" spans="3:5" x14ac:dyDescent="0.3">
      <c r="C3" s="3" t="s">
        <v>8</v>
      </c>
    </row>
    <row r="4" spans="3:5" ht="46.8" x14ac:dyDescent="0.3">
      <c r="C4" s="1" t="s">
        <v>9</v>
      </c>
    </row>
    <row r="5" spans="3:5" x14ac:dyDescent="0.3">
      <c r="D5" t="s">
        <v>10</v>
      </c>
      <c r="E5" s="2">
        <f>+(150000)/((1+0.06)^(2.5))</f>
        <v>129666.1439601189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8F3D6-0014-41B5-A63F-789BE8647034}">
  <dimension ref="B3:G13"/>
  <sheetViews>
    <sheetView topLeftCell="A3" workbookViewId="0">
      <selection activeCell="I13" sqref="I13"/>
    </sheetView>
  </sheetViews>
  <sheetFormatPr baseColWidth="10" defaultRowHeight="14.4" x14ac:dyDescent="0.3"/>
  <cols>
    <col min="3" max="3" width="39.88671875" customWidth="1"/>
    <col min="7" max="7" width="13.5546875" bestFit="1" customWidth="1"/>
  </cols>
  <sheetData>
    <row r="3" spans="2:7" ht="202.8" x14ac:dyDescent="0.3">
      <c r="C3" s="1" t="s">
        <v>11</v>
      </c>
    </row>
    <row r="7" spans="2:7" x14ac:dyDescent="0.3">
      <c r="B7" t="s">
        <v>12</v>
      </c>
      <c r="C7" t="s">
        <v>13</v>
      </c>
      <c r="D7">
        <v>1</v>
      </c>
      <c r="E7">
        <v>468000</v>
      </c>
      <c r="G7">
        <f>+E7/(1+0.18)^(1)</f>
        <v>396610.16949152545</v>
      </c>
    </row>
    <row r="8" spans="2:7" x14ac:dyDescent="0.3">
      <c r="D8">
        <v>2</v>
      </c>
      <c r="E8">
        <v>514000</v>
      </c>
      <c r="G8">
        <f>+E8/(1+0.18)^(2)</f>
        <v>369146.7968974433</v>
      </c>
    </row>
    <row r="9" spans="2:7" x14ac:dyDescent="0.3">
      <c r="D9">
        <v>3</v>
      </c>
      <c r="E9">
        <v>617000</v>
      </c>
      <c r="G9">
        <f>+E9/(1+0.18)^(3)</f>
        <v>375525.24844312225</v>
      </c>
    </row>
    <row r="10" spans="2:7" x14ac:dyDescent="0.3">
      <c r="D10">
        <v>4</v>
      </c>
      <c r="E10">
        <v>755000</v>
      </c>
      <c r="G10">
        <f>+E10/(1+0.18)^(4)</f>
        <v>389420.60073971562</v>
      </c>
    </row>
    <row r="11" spans="2:7" x14ac:dyDescent="0.3">
      <c r="D11">
        <v>5</v>
      </c>
      <c r="E11">
        <v>910000</v>
      </c>
      <c r="G11">
        <f>+E11/(1+0.18)^(5)</f>
        <v>397769.38676971744</v>
      </c>
    </row>
    <row r="13" spans="2:7" x14ac:dyDescent="0.3">
      <c r="G13" s="2">
        <f>SUM(G7:G12)</f>
        <v>1928472.202341524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BB52A-0B5E-4C10-B0B0-023431688EBE}">
  <dimension ref="B3:I13"/>
  <sheetViews>
    <sheetView topLeftCell="A3" workbookViewId="0">
      <selection activeCell="F13" sqref="F13"/>
    </sheetView>
  </sheetViews>
  <sheetFormatPr baseColWidth="10" defaultRowHeight="14.4" x14ac:dyDescent="0.3"/>
  <cols>
    <col min="2" max="2" width="31.33203125" customWidth="1"/>
    <col min="4" max="4" width="13.5546875" bestFit="1" customWidth="1"/>
    <col min="6" max="6" width="14.5546875" bestFit="1" customWidth="1"/>
    <col min="9" max="9" width="18.33203125" customWidth="1"/>
  </cols>
  <sheetData>
    <row r="3" spans="2:9" ht="171.6" x14ac:dyDescent="0.3">
      <c r="B3" s="1" t="s">
        <v>14</v>
      </c>
    </row>
    <row r="6" spans="2:9" x14ac:dyDescent="0.3">
      <c r="C6">
        <v>1</v>
      </c>
      <c r="D6" s="2">
        <v>500000</v>
      </c>
      <c r="F6" s="2">
        <f t="shared" ref="F6:F11" si="0">+(D6)/((1+0.21)^(C6))</f>
        <v>413223.14049586776</v>
      </c>
    </row>
    <row r="7" spans="2:9" x14ac:dyDescent="0.3">
      <c r="C7">
        <v>2</v>
      </c>
      <c r="D7" s="2">
        <v>500000</v>
      </c>
      <c r="F7" s="2">
        <f t="shared" si="0"/>
        <v>341506.72768253536</v>
      </c>
    </row>
    <row r="8" spans="2:9" x14ac:dyDescent="0.3">
      <c r="C8">
        <v>3</v>
      </c>
      <c r="D8" s="2">
        <v>500000</v>
      </c>
      <c r="F8" s="2">
        <f t="shared" si="0"/>
        <v>282236.96502688871</v>
      </c>
    </row>
    <row r="9" spans="2:9" x14ac:dyDescent="0.3">
      <c r="C9">
        <v>4</v>
      </c>
      <c r="D9" s="2">
        <v>600000</v>
      </c>
      <c r="F9" s="2">
        <f t="shared" si="0"/>
        <v>279904.42812584009</v>
      </c>
    </row>
    <row r="10" spans="2:9" x14ac:dyDescent="0.3">
      <c r="C10">
        <v>5</v>
      </c>
      <c r="D10" s="2">
        <v>710000</v>
      </c>
      <c r="F10" s="2">
        <f t="shared" si="0"/>
        <v>273735.73549496755</v>
      </c>
    </row>
    <row r="11" spans="2:9" x14ac:dyDescent="0.3">
      <c r="C11">
        <v>6</v>
      </c>
      <c r="D11" s="2">
        <v>900000</v>
      </c>
      <c r="F11" s="2">
        <f t="shared" si="0"/>
        <v>286767.73593932117</v>
      </c>
    </row>
    <row r="13" spans="2:9" ht="31.2" x14ac:dyDescent="0.3">
      <c r="F13" s="2">
        <f>SUM(F6:F12)</f>
        <v>1877374.7327654206</v>
      </c>
      <c r="I13" s="1" t="s">
        <v>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F62FE-C630-4C87-AF6B-74F2A3D8B834}">
  <dimension ref="B3:F12"/>
  <sheetViews>
    <sheetView tabSelected="1" topLeftCell="A3" workbookViewId="0">
      <selection activeCell="F12" sqref="F12"/>
    </sheetView>
  </sheetViews>
  <sheetFormatPr baseColWidth="10" defaultRowHeight="14.4" x14ac:dyDescent="0.3"/>
  <cols>
    <col min="2" max="2" width="36" customWidth="1"/>
  </cols>
  <sheetData>
    <row r="3" spans="2:6" ht="138" x14ac:dyDescent="0.3">
      <c r="B3" s="4" t="s">
        <v>16</v>
      </c>
    </row>
    <row r="6" spans="2:6" x14ac:dyDescent="0.3">
      <c r="D6">
        <v>1</v>
      </c>
      <c r="E6">
        <v>200</v>
      </c>
      <c r="F6">
        <f>+(E6)/((1+0.15)^(D6))</f>
        <v>173.91304347826087</v>
      </c>
    </row>
    <row r="7" spans="2:6" x14ac:dyDescent="0.3">
      <c r="D7">
        <v>2</v>
      </c>
      <c r="E7">
        <v>300</v>
      </c>
      <c r="F7">
        <f t="shared" ref="F7:F10" si="0">+(E7)/((1+0.15)^(D7))</f>
        <v>226.84310018903597</v>
      </c>
    </row>
    <row r="8" spans="2:6" x14ac:dyDescent="0.3">
      <c r="D8">
        <v>3</v>
      </c>
      <c r="E8">
        <v>300</v>
      </c>
      <c r="F8">
        <f t="shared" si="0"/>
        <v>197.25486972959652</v>
      </c>
    </row>
    <row r="9" spans="2:6" x14ac:dyDescent="0.3">
      <c r="D9">
        <v>4</v>
      </c>
      <c r="E9">
        <v>200</v>
      </c>
      <c r="F9">
        <f t="shared" si="0"/>
        <v>114.35064911860667</v>
      </c>
    </row>
    <row r="10" spans="2:6" x14ac:dyDescent="0.3">
      <c r="D10">
        <v>5</v>
      </c>
      <c r="E10">
        <v>500</v>
      </c>
      <c r="F10">
        <f t="shared" si="0"/>
        <v>248.58836764914494</v>
      </c>
    </row>
    <row r="12" spans="2:6" x14ac:dyDescent="0.3">
      <c r="F12">
        <f>SUM(F6:F11)</f>
        <v>960.950030164645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SOLUCION PROBLEMA 1</vt:lpstr>
      <vt:lpstr>SOLUCION PROBLEMA 2</vt:lpstr>
      <vt:lpstr>SOLUCION PROBLEMA 3</vt:lpstr>
      <vt:lpstr>SOLUCION 4 PROBLEMA DEL MEDICO</vt:lpstr>
      <vt:lpstr>SOLUCION PROBLEMA 5</vt:lpstr>
      <vt:lpstr>SOLUCION PROBLEMA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HFMR</dc:creator>
  <cp:lastModifiedBy>HFMR</cp:lastModifiedBy>
  <dcterms:created xsi:type="dcterms:W3CDTF">2025-09-08T21:46:16Z</dcterms:created>
  <dcterms:modified xsi:type="dcterms:W3CDTF">2025-09-14T16:32:10Z</dcterms:modified>
</cp:coreProperties>
</file>